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<sst xmlns="http://schemas.openxmlformats.org/spreadsheetml/2006/main" count="55" uniqueCount="53">
  <si>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Charges d'exploitation</t>
  </si>
  <si>
    <t>Produits d'exploitation</t>
  </si>
  <si>
    <t>Achats:</t>
  </si>
  <si>
    <t>Fourniture d'entretien et de petit équipement</t>
  </si>
  <si>
    <t>Fourniture de bureau et informatique</t>
  </si>
  <si>
    <t>Charges Externes:</t>
  </si>
  <si>
    <t>Entretien, réparations</t>
  </si>
  <si>
    <t>Prime d'assurance</t>
  </si>
  <si>
    <t>Autres Charges Externes</t>
  </si>
  <si>
    <t>Publicité</t>
  </si>
  <si>
    <t>Déplacements</t>
  </si>
  <si>
    <t>Frais Bancaires</t>
  </si>
  <si>
    <t>Salaire</t>
  </si>
  <si>
    <t>Charge Salaire</t>
  </si>
  <si>
    <t>Charges financieres</t>
  </si>
  <si>
    <t>Dotations amortissements</t>
  </si>
  <si>
    <t>RESULTAT</t>
  </si>
  <si>
    <t>TOTAL GENERAL</t>
  </si>
  <si>
    <t>Honoraires</t>
  </si>
  <si>
    <t>Ventes</t>
  </si>
  <si>
    <t>Charges de personnel</t>
  </si>
  <si>
    <t xml:space="preserve">Impots sur les sociétés </t>
  </si>
  <si>
    <t xml:space="preserve">Total charges </t>
  </si>
  <si>
    <t>Dons exceptionnels</t>
  </si>
  <si>
    <t xml:space="preserve">Subventions </t>
  </si>
  <si>
    <t>Total produits</t>
  </si>
  <si>
    <t>Transfert de charges</t>
  </si>
  <si>
    <t>THEATRE LE VERBE FOU</t>
  </si>
  <si>
    <t>Achats de marchandises</t>
  </si>
  <si>
    <t>Frais postaux et élécommunications</t>
  </si>
  <si>
    <t>Divers</t>
  </si>
  <si>
    <t>Impôts et taxes</t>
  </si>
  <si>
    <t>CFE</t>
  </si>
  <si>
    <t xml:space="preserve">Produits divers gestion </t>
  </si>
  <si>
    <t>Autres Charges (SCAD)</t>
  </si>
  <si>
    <t>Locations mobilieres</t>
  </si>
  <si>
    <t>Locations immobilières théâtre</t>
  </si>
  <si>
    <t>Locations festival</t>
  </si>
  <si>
    <t>Honoraires freelance festival</t>
  </si>
  <si>
    <t>Billeterie festival</t>
  </si>
  <si>
    <t>Billeterie hors festival</t>
  </si>
  <si>
    <t>Refacturations frais 20 %</t>
  </si>
  <si>
    <t>Vente boissons</t>
  </si>
  <si>
    <t>Produits exceptionnels</t>
  </si>
  <si>
    <t>Fonds solidarité</t>
  </si>
  <si>
    <t>Mairie Avignon</t>
  </si>
  <si>
    <t>Dons Hello</t>
  </si>
  <si>
    <t>Activité partielle</t>
  </si>
  <si>
    <t>Reversement compagnies festival</t>
  </si>
  <si>
    <t xml:space="preserve">Transfert de charges </t>
  </si>
  <si>
    <t>COMPTE DE RESULTAT
Période du 01 janvier 2021 au 31 décembre 2021</t>
  </si>
  <si>
    <t>Locations théatre</t>
  </si>
  <si>
    <t>Documentation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</si>
</sst>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right"/>
    </xf>
    <xf numFmtId="2" fontId="1" fillId="33" borderId="2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8" fillId="33" borderId="2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/>
    </xf>
    <xf numFmtId="1" fontId="46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2" max="2" width="31.57421875" style="0" bestFit="1" customWidth="1"/>
    <col min="3" max="3" width="21.7109375" style="1" customWidth="1"/>
    <col min="4" max="4" width="11.421875" style="1" customWidth="1"/>
    <col min="6" max="6" width="27.140625" style="0" customWidth="1"/>
    <col min="7" max="7" width="14.421875" style="0" customWidth="1"/>
  </cols>
  <sheetData>
    <row r="1" ht="13.5" thickBot="1">
      <c r="A1" s="27" t="s">
        <v>27</v>
      </c>
    </row>
    <row r="2" spans="1:7" ht="35.25" customHeight="1" thickBot="1">
      <c r="A2" s="66" t="s">
        <v>50</v>
      </c>
      <c r="B2" s="67"/>
      <c r="C2" s="67"/>
      <c r="D2" s="68"/>
      <c r="E2" s="67"/>
      <c r="F2" s="67"/>
      <c r="G2" s="69"/>
    </row>
    <row r="3" spans="1:7" ht="21.75" thickBot="1" thickTop="1">
      <c r="A3" s="14"/>
      <c r="B3" s="70" t="s">
        <v>0</v>
      </c>
      <c r="C3" s="71"/>
      <c r="D3" s="23"/>
      <c r="E3" s="72" t="s">
        <v>1</v>
      </c>
      <c r="F3" s="70"/>
      <c r="G3" s="73"/>
    </row>
    <row r="4" spans="1:7" ht="13.5">
      <c r="A4" s="30">
        <v>60</v>
      </c>
      <c r="B4" s="31" t="s">
        <v>2</v>
      </c>
      <c r="C4" s="48">
        <f>+C6+C7+C5+C8</f>
        <v>18557.81</v>
      </c>
      <c r="D4" s="32"/>
      <c r="E4" s="33">
        <v>70</v>
      </c>
      <c r="F4" s="31" t="s">
        <v>19</v>
      </c>
      <c r="G4" s="65">
        <f>+G5+G6+G7+G8+G9</f>
        <v>27210.66</v>
      </c>
    </row>
    <row r="5" spans="1:7" ht="12.75">
      <c r="A5" s="16"/>
      <c r="B5" s="28" t="s">
        <v>48</v>
      </c>
      <c r="C5" s="49">
        <v>13369</v>
      </c>
      <c r="D5" s="24"/>
      <c r="E5" s="19"/>
      <c r="F5" s="2" t="s">
        <v>39</v>
      </c>
      <c r="G5" s="58">
        <v>15024</v>
      </c>
    </row>
    <row r="6" spans="1:7" ht="12.75">
      <c r="A6" s="16"/>
      <c r="B6" s="28" t="s">
        <v>3</v>
      </c>
      <c r="C6" s="49">
        <v>4943</v>
      </c>
      <c r="D6" s="24"/>
      <c r="E6" s="19"/>
      <c r="F6" s="2" t="s">
        <v>40</v>
      </c>
      <c r="G6" s="58">
        <v>1714</v>
      </c>
    </row>
    <row r="7" spans="1:7" ht="12.75">
      <c r="A7" s="16"/>
      <c r="B7" s="28" t="s">
        <v>4</v>
      </c>
      <c r="C7" s="49">
        <v>88.81</v>
      </c>
      <c r="D7" s="24"/>
      <c r="E7" s="19"/>
      <c r="F7" s="2" t="s">
        <v>51</v>
      </c>
      <c r="G7" s="58">
        <v>8201.66</v>
      </c>
    </row>
    <row r="8" spans="1:7" ht="12.75">
      <c r="A8" s="46"/>
      <c r="B8" s="28" t="s">
        <v>28</v>
      </c>
      <c r="C8" s="49">
        <v>157</v>
      </c>
      <c r="D8" s="24"/>
      <c r="E8" s="19"/>
      <c r="F8" s="2" t="s">
        <v>41</v>
      </c>
      <c r="G8" s="58">
        <v>1968</v>
      </c>
    </row>
    <row r="9" spans="1:7" ht="14.25" customHeight="1">
      <c r="A9" s="7"/>
      <c r="B9" s="6"/>
      <c r="C9" s="50"/>
      <c r="D9" s="24"/>
      <c r="E9" s="19"/>
      <c r="F9" s="2" t="s">
        <v>42</v>
      </c>
      <c r="G9" s="57">
        <v>303</v>
      </c>
    </row>
    <row r="10" spans="1:7" s="37" customFormat="1" ht="13.5">
      <c r="A10" s="34">
        <v>61</v>
      </c>
      <c r="B10" s="31" t="s">
        <v>5</v>
      </c>
      <c r="C10" s="51">
        <f>+C11+C14+C15+C12+C13+C16</f>
        <v>19709</v>
      </c>
      <c r="D10" s="32"/>
      <c r="E10" s="35"/>
      <c r="F10" s="36"/>
      <c r="G10" s="59"/>
    </row>
    <row r="11" spans="1:9" ht="13.5">
      <c r="A11" s="16"/>
      <c r="B11" s="3" t="s">
        <v>36</v>
      </c>
      <c r="C11" s="49">
        <v>12000</v>
      </c>
      <c r="D11" s="24"/>
      <c r="E11" s="35">
        <v>74</v>
      </c>
      <c r="F11" s="36" t="s">
        <v>24</v>
      </c>
      <c r="G11" s="57"/>
      <c r="I11" s="26"/>
    </row>
    <row r="12" spans="1:9" ht="12.75">
      <c r="A12" s="16"/>
      <c r="B12" s="3" t="s">
        <v>35</v>
      </c>
      <c r="C12" s="49">
        <v>997</v>
      </c>
      <c r="D12" s="24"/>
      <c r="E12" s="20"/>
      <c r="F12" s="11" t="s">
        <v>44</v>
      </c>
      <c r="G12" s="57">
        <v>39282</v>
      </c>
      <c r="I12" s="26"/>
    </row>
    <row r="13" spans="1:9" ht="12.75">
      <c r="A13" s="16"/>
      <c r="B13" s="3" t="s">
        <v>37</v>
      </c>
      <c r="C13" s="49">
        <v>3200</v>
      </c>
      <c r="D13" s="24"/>
      <c r="E13" s="20"/>
      <c r="F13" s="11" t="s">
        <v>45</v>
      </c>
      <c r="G13" s="57"/>
      <c r="I13" s="26"/>
    </row>
    <row r="14" spans="1:7" ht="12.75">
      <c r="A14" s="16"/>
      <c r="B14" s="28" t="s">
        <v>6</v>
      </c>
      <c r="C14" s="49">
        <v>930</v>
      </c>
      <c r="D14" s="24"/>
      <c r="E14" s="20"/>
      <c r="F14" s="45"/>
      <c r="G14" s="60"/>
    </row>
    <row r="15" spans="1:7" ht="12.75">
      <c r="A15" s="16"/>
      <c r="B15" s="28" t="s">
        <v>7</v>
      </c>
      <c r="C15" s="49">
        <v>2512</v>
      </c>
      <c r="D15" s="24"/>
      <c r="E15" s="20">
        <v>79</v>
      </c>
      <c r="F15" s="10" t="s">
        <v>49</v>
      </c>
      <c r="G15" s="57"/>
    </row>
    <row r="16" spans="1:7" ht="12.75">
      <c r="A16" s="16"/>
      <c r="B16" s="3" t="s">
        <v>52</v>
      </c>
      <c r="C16" s="49">
        <v>70</v>
      </c>
      <c r="D16" s="24"/>
      <c r="E16" s="20"/>
      <c r="F16" s="10"/>
      <c r="G16" s="57"/>
    </row>
    <row r="17" spans="1:7" ht="12.75">
      <c r="A17" s="16"/>
      <c r="B17" s="3"/>
      <c r="C17" s="49"/>
      <c r="D17" s="24"/>
      <c r="E17" s="20"/>
      <c r="F17" s="11" t="s">
        <v>47</v>
      </c>
      <c r="G17" s="57"/>
    </row>
    <row r="18" spans="1:7" ht="13.5">
      <c r="A18" s="34">
        <v>62</v>
      </c>
      <c r="B18" s="31" t="s">
        <v>8</v>
      </c>
      <c r="C18" s="52">
        <f>SUM(C19:C25)</f>
        <v>16015.78</v>
      </c>
      <c r="D18" s="24"/>
      <c r="E18" s="20"/>
      <c r="F18" s="12"/>
      <c r="G18" s="57"/>
    </row>
    <row r="19" spans="1:7" ht="13.5">
      <c r="A19" s="34"/>
      <c r="B19" s="3" t="s">
        <v>38</v>
      </c>
      <c r="C19" s="49">
        <v>490</v>
      </c>
      <c r="D19" s="24"/>
      <c r="E19" s="20"/>
      <c r="F19" s="12"/>
      <c r="G19" s="57"/>
    </row>
    <row r="20" spans="1:7" ht="12.75">
      <c r="A20" s="16"/>
      <c r="B20" s="3" t="s">
        <v>18</v>
      </c>
      <c r="C20" s="49">
        <v>5354</v>
      </c>
      <c r="D20" s="24"/>
      <c r="E20" s="20"/>
      <c r="F20" s="12"/>
      <c r="G20" s="57"/>
    </row>
    <row r="21" spans="1:7" ht="12.75">
      <c r="A21" s="16"/>
      <c r="B21" s="28" t="s">
        <v>9</v>
      </c>
      <c r="C21" s="49">
        <v>3836</v>
      </c>
      <c r="D21" s="24"/>
      <c r="E21" s="19"/>
      <c r="F21" s="12"/>
      <c r="G21" s="58"/>
    </row>
    <row r="22" spans="1:7" ht="12.75">
      <c r="A22" s="16"/>
      <c r="B22" s="28" t="s">
        <v>10</v>
      </c>
      <c r="C22" s="49">
        <f>155+3243+208</f>
        <v>3606</v>
      </c>
      <c r="D22" s="24"/>
      <c r="E22" s="19"/>
      <c r="F22" s="12"/>
      <c r="G22" s="57"/>
    </row>
    <row r="23" spans="1:7" ht="12.75">
      <c r="A23" s="16"/>
      <c r="B23" s="28" t="s">
        <v>29</v>
      </c>
      <c r="C23" s="49">
        <v>1609.78</v>
      </c>
      <c r="D23" s="24"/>
      <c r="E23" s="19"/>
      <c r="F23" s="12"/>
      <c r="G23" s="57"/>
    </row>
    <row r="24" spans="1:7" ht="12.75">
      <c r="A24" s="16"/>
      <c r="B24" s="28" t="s">
        <v>11</v>
      </c>
      <c r="C24" s="49">
        <v>458</v>
      </c>
      <c r="D24" s="24"/>
      <c r="E24" s="7"/>
      <c r="F24" s="12"/>
      <c r="G24" s="57"/>
    </row>
    <row r="25" spans="1:7" ht="12.75">
      <c r="A25" s="46"/>
      <c r="B25" s="28" t="s">
        <v>30</v>
      </c>
      <c r="C25" s="49">
        <v>662</v>
      </c>
      <c r="D25" s="24"/>
      <c r="E25" s="7"/>
      <c r="F25" s="12"/>
      <c r="G25" s="57"/>
    </row>
    <row r="26" spans="1:7" ht="12.75">
      <c r="A26" s="46"/>
      <c r="B26" s="28"/>
      <c r="C26" s="49"/>
      <c r="D26" s="24"/>
      <c r="E26" s="7"/>
      <c r="F26" s="12"/>
      <c r="G26" s="57"/>
    </row>
    <row r="27" spans="1:7" ht="13.5">
      <c r="A27" s="35">
        <v>63</v>
      </c>
      <c r="B27" s="47" t="s">
        <v>31</v>
      </c>
      <c r="C27" s="49"/>
      <c r="D27" s="24"/>
      <c r="E27" s="7"/>
      <c r="F27" s="12"/>
      <c r="G27" s="57"/>
    </row>
    <row r="28" spans="1:7" ht="12.75">
      <c r="A28" s="46"/>
      <c r="B28" s="28" t="s">
        <v>32</v>
      </c>
      <c r="C28" s="49">
        <v>920</v>
      </c>
      <c r="D28" s="24"/>
      <c r="E28" s="7"/>
      <c r="F28" s="12"/>
      <c r="G28" s="57"/>
    </row>
    <row r="29" spans="1:7" ht="12.75">
      <c r="A29" s="7"/>
      <c r="B29" s="6"/>
      <c r="C29" s="50"/>
      <c r="D29" s="24"/>
      <c r="E29" s="38">
        <v>758</v>
      </c>
      <c r="F29" s="39" t="s">
        <v>33</v>
      </c>
      <c r="G29" s="61">
        <v>160</v>
      </c>
    </row>
    <row r="30" spans="1:7" ht="13.5">
      <c r="A30" s="34">
        <v>64</v>
      </c>
      <c r="B30" s="31" t="s">
        <v>20</v>
      </c>
      <c r="C30" s="52">
        <f>+C31+C32</f>
        <v>7149</v>
      </c>
      <c r="D30" s="24"/>
      <c r="E30" s="19"/>
      <c r="F30" s="11"/>
      <c r="G30" s="57"/>
    </row>
    <row r="31" spans="1:7" ht="12.75">
      <c r="A31" s="16"/>
      <c r="B31" s="29" t="s">
        <v>12</v>
      </c>
      <c r="C31" s="49">
        <f>3849+2550</f>
        <v>6399</v>
      </c>
      <c r="D31" s="24"/>
      <c r="E31" s="19"/>
      <c r="F31" s="12"/>
      <c r="G31" s="57"/>
    </row>
    <row r="32" spans="1:7" ht="12.75">
      <c r="A32" s="16"/>
      <c r="B32" s="29" t="s">
        <v>13</v>
      </c>
      <c r="C32" s="49">
        <f>713+37</f>
        <v>750</v>
      </c>
      <c r="D32" s="24"/>
      <c r="E32" s="44">
        <v>790</v>
      </c>
      <c r="F32" s="39" t="s">
        <v>26</v>
      </c>
      <c r="G32" s="61"/>
    </row>
    <row r="33" spans="1:7" ht="12.75">
      <c r="A33" s="16"/>
      <c r="B33" s="29"/>
      <c r="C33" s="49"/>
      <c r="D33" s="24"/>
      <c r="E33" s="44"/>
      <c r="F33" s="11" t="s">
        <v>47</v>
      </c>
      <c r="G33" s="57"/>
    </row>
    <row r="34" spans="1:7" ht="12.75">
      <c r="A34" s="16"/>
      <c r="B34" s="29"/>
      <c r="C34" s="49"/>
      <c r="D34" s="24"/>
      <c r="E34" s="19"/>
      <c r="F34" s="11"/>
      <c r="G34" s="57"/>
    </row>
    <row r="35" spans="1:7" ht="13.5">
      <c r="A35" s="40">
        <v>65</v>
      </c>
      <c r="B35" s="31" t="s">
        <v>34</v>
      </c>
      <c r="C35" s="49">
        <f>234+16+14</f>
        <v>264</v>
      </c>
      <c r="D35" s="24"/>
      <c r="E35" s="44">
        <v>77</v>
      </c>
      <c r="F35" s="39" t="s">
        <v>43</v>
      </c>
      <c r="G35" s="57"/>
    </row>
    <row r="36" spans="1:7" ht="13.5">
      <c r="A36" s="40"/>
      <c r="B36" s="31"/>
      <c r="C36" s="49"/>
      <c r="D36" s="24"/>
      <c r="E36" s="19"/>
      <c r="F36" s="11" t="s">
        <v>46</v>
      </c>
      <c r="G36" s="57"/>
    </row>
    <row r="37" spans="1:7" ht="13.5">
      <c r="A37" s="34">
        <v>66</v>
      </c>
      <c r="B37" s="41" t="s">
        <v>14</v>
      </c>
      <c r="C37" s="49">
        <v>58</v>
      </c>
      <c r="D37" s="24"/>
      <c r="E37" s="19"/>
      <c r="F37" s="11"/>
      <c r="G37" s="57"/>
    </row>
    <row r="38" spans="1:7" ht="13.5">
      <c r="A38" s="34">
        <v>68</v>
      </c>
      <c r="B38" s="41" t="s">
        <v>15</v>
      </c>
      <c r="C38" s="49"/>
      <c r="D38" s="24"/>
      <c r="E38" s="19"/>
      <c r="F38" s="11"/>
      <c r="G38" s="57"/>
    </row>
    <row r="39" spans="1:7" ht="13.5">
      <c r="A39" s="34">
        <v>67</v>
      </c>
      <c r="B39" s="31" t="s">
        <v>23</v>
      </c>
      <c r="C39" s="49"/>
      <c r="D39" s="24"/>
      <c r="E39" s="19"/>
      <c r="F39" s="11"/>
      <c r="G39" s="57"/>
    </row>
    <row r="40" spans="1:7" ht="13.5">
      <c r="A40" s="42">
        <v>69</v>
      </c>
      <c r="B40" s="31" t="s">
        <v>21</v>
      </c>
      <c r="C40" s="53"/>
      <c r="D40" s="24"/>
      <c r="E40" s="21"/>
      <c r="F40" s="13"/>
      <c r="G40" s="61"/>
    </row>
    <row r="41" spans="1:7" ht="12.75">
      <c r="A41" s="17"/>
      <c r="B41" s="10"/>
      <c r="C41" s="53"/>
      <c r="D41" s="24"/>
      <c r="E41" s="21"/>
      <c r="F41" s="13"/>
      <c r="G41" s="61"/>
    </row>
    <row r="42" spans="1:7" ht="15.75" thickBot="1">
      <c r="A42" s="18"/>
      <c r="B42" s="43" t="s">
        <v>22</v>
      </c>
      <c r="C42" s="54">
        <f>+C39+C38+C35+C30+C18+C10+C4+C27+C28+C37</f>
        <v>62673.59</v>
      </c>
      <c r="D42" s="25"/>
      <c r="E42" s="22"/>
      <c r="F42" s="15" t="s">
        <v>25</v>
      </c>
      <c r="G42" s="62">
        <f>+G35+G29+G4+G33+G17+G12+G13+G36</f>
        <v>66652.66</v>
      </c>
    </row>
    <row r="43" spans="1:7" ht="15.75" thickBot="1">
      <c r="A43" s="4"/>
      <c r="B43" s="5" t="s">
        <v>16</v>
      </c>
      <c r="C43" s="55">
        <f>+G44-C42</f>
        <v>3979.070000000007</v>
      </c>
      <c r="D43" s="6"/>
      <c r="E43" s="6"/>
      <c r="F43" s="6"/>
      <c r="G43" s="63"/>
    </row>
    <row r="44" spans="1:7" ht="15.75" thickBot="1">
      <c r="A44" s="8"/>
      <c r="B44" s="9" t="s">
        <v>17</v>
      </c>
      <c r="C44" s="56">
        <f>+C42+C43</f>
        <v>66652.66</v>
      </c>
      <c r="D44" s="9"/>
      <c r="E44" s="9"/>
      <c r="F44" s="9" t="s">
        <v>17</v>
      </c>
      <c r="G44" s="64">
        <f>+G42</f>
        <v>66652.66</v>
      </c>
    </row>
    <row r="45" spans="3:4" ht="12.75">
      <c r="C45"/>
      <c r="D45"/>
    </row>
    <row r="46" spans="3:4" ht="12.75">
      <c r="C46" s="26"/>
      <c r="D46"/>
    </row>
    <row r="47" spans="3:4" ht="12.75">
      <c r="C47" s="26"/>
      <c r="D47"/>
    </row>
    <row r="48" spans="3:4" ht="12.75">
      <c r="C48" s="26"/>
      <c r="D48"/>
    </row>
    <row r="49" spans="3:4" ht="12.75">
      <c r="C49" s="26"/>
      <c r="D49"/>
    </row>
    <row r="50" spans="3:4" ht="12.75">
      <c r="C50"/>
      <c r="D50"/>
    </row>
    <row r="51" spans="3:4" ht="12.75">
      <c r="C51" s="26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</sheetData>
  <sheetProtection/>
  <mergeCells count="3">
    <mergeCell ref="A2:G2"/>
    <mergeCell ref="B3:C3"/>
    <mergeCell ref="E3:G3"/>
  </mergeCells>
  <printOptions/>
  <pageMargins left="0.787401575" right="0.787401575" top="0.13" bottom="0.12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JOELLE</cp:lastModifiedBy>
  <cp:lastPrinted>2013-01-17T05:51:42Z</cp:lastPrinted>
  <dcterms:created xsi:type="dcterms:W3CDTF">2011-12-29T15:06:16Z</dcterms:created>
  <dcterms:modified xsi:type="dcterms:W3CDTF">2022-03-14T06:38:25Z</dcterms:modified>
  <cp:category/>
  <cp:version/>
  <cp:contentType/>
  <cp:contentStatus/>
</cp:coreProperties>
</file>